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88" windowWidth="9341" windowHeight="11645" activeTab="0"/>
  </bookViews>
  <sheets>
    <sheet name="CR a SR výpočet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<sst xmlns="http://schemas.openxmlformats.org/spreadsheetml/2006/main" count="45" uniqueCount="42">
  <si>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SEN</t>
  </si>
  <si>
    <t>50% váha podle počtu členů sboru</t>
  </si>
  <si>
    <t xml:space="preserve">       stanovené repartice</t>
  </si>
  <si>
    <t>Poznámka:</t>
  </si>
  <si>
    <t>počet členů</t>
  </si>
  <si>
    <t>50% poč.členů</t>
  </si>
  <si>
    <t>50% příjmy</t>
  </si>
  <si>
    <r>
      <t>50 % váha dle příjmů</t>
    </r>
    <r>
      <rPr>
        <sz val="8"/>
        <rFont val="Tahoma"/>
        <family val="2"/>
      </rPr>
      <t>:  Salár+sborové sbírky+sbírka na pf+ostatní příjmy+příjmy z podnikání+dary tuzemské a zahraniční</t>
    </r>
  </si>
  <si>
    <t>příjmy</t>
  </si>
  <si>
    <t xml:space="preserve">příjmy </t>
  </si>
  <si>
    <t>CR</t>
  </si>
  <si>
    <t>celkem</t>
  </si>
  <si>
    <t>dle členů a přijmů</t>
  </si>
  <si>
    <t>tržby z prodeje HIM</t>
  </si>
  <si>
    <t>Do výpočtu se nezahrnují dary JJ, ani jiné účelové dotace na opravy budov, dary a sbírky účelově zaměřené na konkrétní akce sboru,  pojistné plnění od pojišťovny,</t>
  </si>
  <si>
    <t>0201  Brandýs nad Labem</t>
  </si>
  <si>
    <t>0202  Český Brod</t>
  </si>
  <si>
    <t>0204  Chleby</t>
  </si>
  <si>
    <t>0205  Kolín</t>
  </si>
  <si>
    <t xml:space="preserve">0207  Kovánec </t>
  </si>
  <si>
    <t>0208  Krakovany</t>
  </si>
  <si>
    <t>0209  Bošín</t>
  </si>
  <si>
    <t>0210  Kutná Hora</t>
  </si>
  <si>
    <t>0211  Libenice</t>
  </si>
  <si>
    <t>0213  Libice nad Cidlinou</t>
  </si>
  <si>
    <t>0214  Lysá nad Labem</t>
  </si>
  <si>
    <t>0215  Mělník</t>
  </si>
  <si>
    <t>0216  Mladá Boleslav</t>
  </si>
  <si>
    <t>0217  Mšeno u Mělníka</t>
  </si>
  <si>
    <t>0218  Libiš</t>
  </si>
  <si>
    <t>0219  Nymburk</t>
  </si>
  <si>
    <t>0221  Pečky</t>
  </si>
  <si>
    <t>0222  Poděbrady</t>
  </si>
  <si>
    <t>0223  Předhradí</t>
  </si>
  <si>
    <t>0224  Velenice</t>
  </si>
  <si>
    <t>0225  Velim</t>
  </si>
  <si>
    <r>
      <t xml:space="preserve">Propočet seniorátních repartic: </t>
    </r>
    <r>
      <rPr>
        <sz val="8"/>
        <rFont val="Tahoma"/>
        <family val="2"/>
      </rPr>
      <t xml:space="preserve">  výše stanovená jednotně pro všechny sbory     Kč  6 000,-</t>
    </r>
  </si>
  <si>
    <t>Předpis repartic pro 2019</t>
  </si>
  <si>
    <t>Repartice 2018</t>
  </si>
  <si>
    <t>Celocírkevní repartice 2019</t>
  </si>
  <si>
    <t>Přehled repartic propočtených pro jednotlivé sbory Poděbradského seniorátu na r.2019</t>
  </si>
  <si>
    <r>
      <t xml:space="preserve">Propočet celocírkevních repartic:   </t>
    </r>
    <r>
      <rPr>
        <sz val="8"/>
        <rFont val="Tahoma"/>
        <family val="2"/>
      </rPr>
      <t>synodem odsouhlasené repartice pro náš seniorát na r.2019 ve výši  Kč 488 200,00 a PF  Kč 129 000,00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</si>
</sst>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imes New Roman CE"/>
      <family val="1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>
      <alignment horizontal="center"/>
    </xf>
    <xf numFmtId="3" fontId="3" fillId="34" borderId="0" xfId="0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3" fontId="3" fillId="35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 horizontal="center"/>
    </xf>
    <xf numFmtId="3" fontId="3" fillId="35" borderId="0" xfId="0" applyNumberFormat="1" applyFont="1" applyFill="1" applyAlignment="1">
      <alignment horizontal="right"/>
    </xf>
    <xf numFmtId="3" fontId="3" fillId="37" borderId="0" xfId="0" applyNumberFormat="1" applyFont="1" applyFill="1" applyAlignment="1">
      <alignment horizontal="right"/>
    </xf>
    <xf numFmtId="3" fontId="6" fillId="35" borderId="0" xfId="0" applyNumberFormat="1" applyFont="1" applyFill="1" applyAlignment="1">
      <alignment/>
    </xf>
    <xf numFmtId="3" fontId="3" fillId="37" borderId="0" xfId="0" applyNumberFormat="1" applyFont="1" applyFill="1" applyAlignment="1">
      <alignment/>
    </xf>
    <xf numFmtId="3" fontId="2" fillId="36" borderId="0" xfId="0" applyNumberFormat="1" applyFont="1" applyFill="1" applyAlignment="1">
      <alignment horizontal="right"/>
    </xf>
    <xf numFmtId="3" fontId="2" fillId="35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3" fontId="2" fillId="38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2" fillId="39" borderId="14" xfId="0" applyNumberFormat="1" applyFont="1" applyFill="1" applyBorder="1" applyAlignment="1" applyProtection="1">
      <alignment horizontal="right"/>
      <protection locked="0"/>
    </xf>
    <xf numFmtId="3" fontId="7" fillId="40" borderId="15" xfId="0" applyNumberFormat="1" applyFont="1" applyFill="1" applyBorder="1" applyAlignment="1" applyProtection="1">
      <alignment horizontal="right"/>
      <protection/>
    </xf>
    <xf numFmtId="3" fontId="7" fillId="41" borderId="15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>
      <alignment horizontal="left"/>
    </xf>
    <xf numFmtId="3" fontId="2" fillId="34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0" fillId="42" borderId="0" xfId="0" applyFont="1" applyFill="1" applyAlignment="1">
      <alignment/>
    </xf>
    <xf numFmtId="3" fontId="5" fillId="43" borderId="0" xfId="0" applyNumberFormat="1" applyFont="1" applyFill="1" applyBorder="1" applyAlignment="1">
      <alignment horizontal="center" vertical="center"/>
    </xf>
    <xf numFmtId="0" fontId="5" fillId="43" borderId="10" xfId="0" applyNumberFormat="1" applyFont="1" applyFill="1" applyBorder="1" applyAlignment="1">
      <alignment horizontal="center"/>
    </xf>
    <xf numFmtId="3" fontId="5" fillId="44" borderId="16" xfId="0" applyNumberFormat="1" applyFont="1" applyFill="1" applyBorder="1" applyAlignment="1" applyProtection="1">
      <alignment horizontal="right"/>
      <protection/>
    </xf>
    <xf numFmtId="3" fontId="5" fillId="44" borderId="15" xfId="0" applyNumberFormat="1" applyFont="1" applyFill="1" applyBorder="1" applyAlignment="1" applyProtection="1">
      <alignment horizontal="right"/>
      <protection/>
    </xf>
    <xf numFmtId="3" fontId="5" fillId="45" borderId="12" xfId="0" applyNumberFormat="1" applyFont="1" applyFill="1" applyBorder="1" applyAlignment="1" applyProtection="1">
      <alignment horizontal="right"/>
      <protection/>
    </xf>
    <xf numFmtId="3" fontId="5" fillId="45" borderId="15" xfId="0" applyNumberFormat="1" applyFont="1" applyFill="1" applyBorder="1" applyAlignment="1" applyProtection="1">
      <alignment horizontal="right"/>
      <protection/>
    </xf>
    <xf numFmtId="3" fontId="5" fillId="46" borderId="10" xfId="0" applyNumberFormat="1" applyFont="1" applyFill="1" applyBorder="1" applyAlignment="1">
      <alignment horizontal="center"/>
    </xf>
    <xf numFmtId="3" fontId="5" fillId="47" borderId="16" xfId="0" applyNumberFormat="1" applyFont="1" applyFill="1" applyBorder="1" applyAlignment="1" applyProtection="1">
      <alignment horizontal="right"/>
      <protection/>
    </xf>
    <xf numFmtId="3" fontId="5" fillId="47" borderId="15" xfId="0" applyNumberFormat="1" applyFont="1" applyFill="1" applyBorder="1" applyAlignment="1" applyProtection="1">
      <alignment horizontal="right"/>
      <protection/>
    </xf>
    <xf numFmtId="3" fontId="5" fillId="48" borderId="17" xfId="0" applyNumberFormat="1" applyFont="1" applyFill="1" applyBorder="1" applyAlignment="1">
      <alignment horizontal="right" wrapText="1"/>
    </xf>
    <xf numFmtId="3" fontId="45" fillId="0" borderId="0" xfId="0" applyNumberFormat="1" applyFont="1" applyAlignment="1">
      <alignment/>
    </xf>
    <xf numFmtId="3" fontId="2" fillId="38" borderId="18" xfId="0" applyNumberFormat="1" applyFont="1" applyFill="1" applyBorder="1" applyAlignment="1">
      <alignment horizontal="center"/>
    </xf>
    <xf numFmtId="3" fontId="2" fillId="40" borderId="19" xfId="0" applyNumberFormat="1" applyFont="1" applyFill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/>
    </xf>
    <xf numFmtId="3" fontId="2" fillId="40" borderId="19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3" fontId="2" fillId="49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4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/>
    </xf>
    <xf numFmtId="3" fontId="2" fillId="40" borderId="22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 horizontal="right"/>
    </xf>
    <xf numFmtId="3" fontId="2" fillId="35" borderId="23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 horizontal="right"/>
    </xf>
    <xf numFmtId="3" fontId="2" fillId="50" borderId="10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40" borderId="15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42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2" fillId="51" borderId="10" xfId="0" applyNumberFormat="1" applyFont="1" applyFill="1" applyBorder="1" applyAlignment="1">
      <alignment horizontal="center" vertical="center"/>
    </xf>
    <xf numFmtId="3" fontId="5" fillId="52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19.421875" style="0" customWidth="1"/>
    <col min="2" max="2" width="9.140625" style="0" customWidth="1"/>
    <col min="3" max="3" width="10.00390625" style="0" customWidth="1"/>
    <col min="4" max="4" width="9.140625" style="0" customWidth="1"/>
    <col min="5" max="5" width="10.28125" style="0" customWidth="1"/>
    <col min="6" max="6" width="3.57421875" style="18" customWidth="1"/>
    <col min="7" max="7" width="12.421875" style="0" customWidth="1"/>
    <col min="8" max="8" width="13.140625" style="0" customWidth="1"/>
    <col min="9" max="9" width="3.140625" style="18" customWidth="1"/>
    <col min="10" max="10" width="11.140625" style="0" customWidth="1"/>
    <col min="11" max="11" width="10.140625" style="22" customWidth="1"/>
    <col min="12" max="12" width="2.7109375" style="36" customWidth="1"/>
    <col min="13" max="13" width="9.28125" style="0" customWidth="1"/>
    <col min="14" max="14" width="10.57421875" style="22" customWidth="1"/>
  </cols>
  <sheetData>
    <row r="1" spans="1:14" ht="15.75" customHeight="1" thickBot="1">
      <c r="A1" s="1" t="s">
        <v>40</v>
      </c>
      <c r="B1" s="1"/>
      <c r="C1" s="1"/>
      <c r="D1" s="1"/>
      <c r="E1" s="1"/>
      <c r="F1" s="8"/>
      <c r="G1" s="1"/>
      <c r="H1" s="1"/>
      <c r="I1" s="8"/>
      <c r="J1" s="1"/>
      <c r="L1" s="31"/>
      <c r="N1" s="1"/>
    </row>
    <row r="2" spans="1:14" ht="15.75" customHeight="1" thickBot="1">
      <c r="A2" s="1"/>
      <c r="B2" s="2"/>
      <c r="C2" s="2"/>
      <c r="D2" s="2"/>
      <c r="E2" s="2"/>
      <c r="F2" s="9"/>
      <c r="G2" s="72" t="s">
        <v>39</v>
      </c>
      <c r="H2" s="72"/>
      <c r="I2" s="9"/>
      <c r="J2" s="70" t="s">
        <v>37</v>
      </c>
      <c r="K2" s="70"/>
      <c r="L2" s="32"/>
      <c r="M2" s="68" t="s">
        <v>38</v>
      </c>
      <c r="N2" s="68"/>
    </row>
    <row r="3" spans="1:14" ht="15.75" customHeight="1" thickBot="1">
      <c r="A3" s="1"/>
      <c r="B3" s="1" t="s">
        <v>4</v>
      </c>
      <c r="C3" s="30" t="s">
        <v>9</v>
      </c>
      <c r="D3" s="29" t="s">
        <v>4</v>
      </c>
      <c r="E3" s="29" t="s">
        <v>8</v>
      </c>
      <c r="F3" s="10"/>
      <c r="G3" s="71" t="s">
        <v>12</v>
      </c>
      <c r="H3" s="71"/>
      <c r="I3" s="10"/>
      <c r="J3" s="71" t="s">
        <v>11</v>
      </c>
      <c r="K3" s="71"/>
      <c r="L3" s="33"/>
      <c r="M3" s="37"/>
      <c r="N3" s="38"/>
    </row>
    <row r="4" spans="1:14" ht="15.75" customHeight="1" thickBot="1">
      <c r="A4" s="64"/>
      <c r="B4" s="54">
        <v>2017</v>
      </c>
      <c r="C4" s="49">
        <v>2017</v>
      </c>
      <c r="D4" s="54">
        <v>2016</v>
      </c>
      <c r="E4" s="49">
        <v>2016</v>
      </c>
      <c r="F4" s="11"/>
      <c r="G4" s="20" t="s">
        <v>5</v>
      </c>
      <c r="H4" s="4" t="s">
        <v>6</v>
      </c>
      <c r="I4" s="11"/>
      <c r="J4" s="20" t="s">
        <v>10</v>
      </c>
      <c r="K4" s="4" t="s">
        <v>0</v>
      </c>
      <c r="M4" s="39" t="s">
        <v>10</v>
      </c>
      <c r="N4" s="44" t="s">
        <v>0</v>
      </c>
    </row>
    <row r="5" spans="1:14" ht="15.75" customHeight="1">
      <c r="A5" s="65" t="s">
        <v>15</v>
      </c>
      <c r="B5" s="55">
        <v>75</v>
      </c>
      <c r="C5" s="62">
        <v>309174</v>
      </c>
      <c r="D5" s="55">
        <v>121</v>
      </c>
      <c r="E5" s="62">
        <v>302308</v>
      </c>
      <c r="F5" s="12"/>
      <c r="G5" s="25">
        <f>G28*B5/B26</f>
        <v>4249.651810584958</v>
      </c>
      <c r="H5" s="26">
        <f>H28*C5/C26</f>
        <v>12070.456963433586</v>
      </c>
      <c r="I5" s="12"/>
      <c r="J5" s="42">
        <f>G5+H5</f>
        <v>16320.108774018543</v>
      </c>
      <c r="K5" s="40">
        <v>6000</v>
      </c>
      <c r="M5" s="42">
        <v>14770</v>
      </c>
      <c r="N5" s="45">
        <v>6000</v>
      </c>
    </row>
    <row r="6" spans="1:14" ht="15.75" customHeight="1">
      <c r="A6" s="66" t="s">
        <v>16</v>
      </c>
      <c r="B6" s="56">
        <v>284</v>
      </c>
      <c r="C6" s="50">
        <v>310501</v>
      </c>
      <c r="D6" s="56">
        <v>283</v>
      </c>
      <c r="E6" s="50">
        <v>270612</v>
      </c>
      <c r="F6" s="13"/>
      <c r="G6" s="25">
        <f>G28*B6/B26</f>
        <v>16092.014856081709</v>
      </c>
      <c r="H6" s="26">
        <f>H28*C6/C26</f>
        <v>12122.264348241093</v>
      </c>
      <c r="I6" s="13"/>
      <c r="J6" s="43">
        <v>28210</v>
      </c>
      <c r="K6" s="41">
        <v>6000</v>
      </c>
      <c r="M6" s="43">
        <v>20620</v>
      </c>
      <c r="N6" s="46">
        <v>6000</v>
      </c>
    </row>
    <row r="7" spans="1:14" ht="15.75" customHeight="1">
      <c r="A7" s="67" t="s">
        <v>17</v>
      </c>
      <c r="B7" s="57">
        <v>133</v>
      </c>
      <c r="C7" s="51">
        <v>76677</v>
      </c>
      <c r="D7" s="57">
        <v>136</v>
      </c>
      <c r="E7" s="51">
        <v>90357</v>
      </c>
      <c r="F7" s="12"/>
      <c r="G7" s="25">
        <f>G28*B7/B26</f>
        <v>7536.04921077066</v>
      </c>
      <c r="H7" s="26">
        <f>H28*C7/C26</f>
        <v>2993.5454746686237</v>
      </c>
      <c r="I7" s="12"/>
      <c r="J7" s="43">
        <f>G7+H7</f>
        <v>10529.594685439282</v>
      </c>
      <c r="K7" s="41">
        <v>6000</v>
      </c>
      <c r="M7" s="43">
        <v>8640</v>
      </c>
      <c r="N7" s="46">
        <v>6000</v>
      </c>
    </row>
    <row r="8" spans="1:14" ht="15.75" customHeight="1">
      <c r="A8" s="66" t="s">
        <v>18</v>
      </c>
      <c r="B8" s="58">
        <v>257</v>
      </c>
      <c r="C8" s="50">
        <v>500148</v>
      </c>
      <c r="D8" s="58">
        <v>282</v>
      </c>
      <c r="E8" s="50">
        <v>379770</v>
      </c>
      <c r="F8" s="13"/>
      <c r="G8" s="25">
        <f>G28*B8/B26</f>
        <v>14562.140204271123</v>
      </c>
      <c r="H8" s="26">
        <f>H28*C8/C26</f>
        <v>19526.269703621198</v>
      </c>
      <c r="I8" s="13"/>
      <c r="J8" s="43">
        <v>34090</v>
      </c>
      <c r="K8" s="41">
        <v>6000</v>
      </c>
      <c r="M8" s="43">
        <v>24060</v>
      </c>
      <c r="N8" s="46">
        <v>6000</v>
      </c>
    </row>
    <row r="9" spans="1:14" ht="15.75" customHeight="1">
      <c r="A9" s="67" t="s">
        <v>19</v>
      </c>
      <c r="B9" s="57">
        <v>176</v>
      </c>
      <c r="C9" s="51">
        <v>58911</v>
      </c>
      <c r="D9" s="57">
        <v>181</v>
      </c>
      <c r="E9" s="51">
        <v>66131</v>
      </c>
      <c r="F9" s="12"/>
      <c r="G9" s="25">
        <f>G28*B9/B26</f>
        <v>9972.516248839369</v>
      </c>
      <c r="H9" s="26">
        <f>H28*C9/C26</f>
        <v>2299.943365783785</v>
      </c>
      <c r="I9" s="12"/>
      <c r="J9" s="43">
        <v>12270</v>
      </c>
      <c r="K9" s="41">
        <v>6000</v>
      </c>
      <c r="M9" s="43">
        <v>9780</v>
      </c>
      <c r="N9" s="46">
        <v>6000</v>
      </c>
    </row>
    <row r="10" spans="1:14" ht="15.75" customHeight="1">
      <c r="A10" s="66" t="s">
        <v>20</v>
      </c>
      <c r="B10" s="58">
        <v>135</v>
      </c>
      <c r="C10" s="50">
        <v>129777</v>
      </c>
      <c r="D10" s="58">
        <v>139</v>
      </c>
      <c r="E10" s="50">
        <v>174389</v>
      </c>
      <c r="F10" s="13"/>
      <c r="G10" s="25">
        <f>G28*B10/B26</f>
        <v>7649.373259052924</v>
      </c>
      <c r="H10" s="26">
        <f>H28*C10/C26</f>
        <v>5066.621686634453</v>
      </c>
      <c r="I10" s="13"/>
      <c r="J10" s="43">
        <v>12720</v>
      </c>
      <c r="K10" s="41">
        <v>6000</v>
      </c>
      <c r="M10" s="43">
        <v>11450</v>
      </c>
      <c r="N10" s="46">
        <v>6000</v>
      </c>
    </row>
    <row r="11" spans="1:14" ht="15.75" customHeight="1">
      <c r="A11" s="67" t="s">
        <v>21</v>
      </c>
      <c r="B11" s="57">
        <v>83</v>
      </c>
      <c r="C11" s="51">
        <v>189049</v>
      </c>
      <c r="D11" s="57">
        <v>83</v>
      </c>
      <c r="E11" s="51">
        <v>152184</v>
      </c>
      <c r="F11" s="12"/>
      <c r="G11" s="25">
        <f>G28*B11/B26</f>
        <v>4702.94800371402</v>
      </c>
      <c r="H11" s="26">
        <f>H28*C11/C26</f>
        <v>7380.658847380943</v>
      </c>
      <c r="I11" s="12"/>
      <c r="J11" s="43">
        <v>12080</v>
      </c>
      <c r="K11" s="41">
        <v>6000</v>
      </c>
      <c r="M11" s="43">
        <v>8370</v>
      </c>
      <c r="N11" s="46">
        <v>6000</v>
      </c>
    </row>
    <row r="12" spans="1:14" ht="15.75" customHeight="1">
      <c r="A12" s="66" t="s">
        <v>22</v>
      </c>
      <c r="B12" s="58">
        <v>201</v>
      </c>
      <c r="C12" s="50">
        <v>250866</v>
      </c>
      <c r="D12" s="58">
        <v>200</v>
      </c>
      <c r="E12" s="50">
        <v>218302</v>
      </c>
      <c r="F12" s="13"/>
      <c r="G12" s="25">
        <f>G28*B12/B26</f>
        <v>11389.066852367689</v>
      </c>
      <c r="H12" s="26">
        <f>H28*C12/C26</f>
        <v>9794.055310565343</v>
      </c>
      <c r="I12" s="13"/>
      <c r="J12" s="43">
        <v>21180</v>
      </c>
      <c r="K12" s="41">
        <v>6000</v>
      </c>
      <c r="M12" s="43">
        <v>15440</v>
      </c>
      <c r="N12" s="46">
        <v>6000</v>
      </c>
    </row>
    <row r="13" spans="1:14" ht="15.75" customHeight="1">
      <c r="A13" s="67" t="s">
        <v>23</v>
      </c>
      <c r="B13" s="59">
        <v>81</v>
      </c>
      <c r="C13" s="52">
        <v>67099</v>
      </c>
      <c r="D13" s="59">
        <v>89</v>
      </c>
      <c r="E13" s="52">
        <v>44499</v>
      </c>
      <c r="F13" s="14"/>
      <c r="G13" s="25">
        <f>G28*B13/B26</f>
        <v>4589.623955431754</v>
      </c>
      <c r="H13" s="26">
        <f>H28*C13/C26</f>
        <v>2619.6109368492503</v>
      </c>
      <c r="I13" s="14"/>
      <c r="J13" s="43">
        <v>7210</v>
      </c>
      <c r="K13" s="41">
        <v>6000</v>
      </c>
      <c r="M13" s="43">
        <v>5190</v>
      </c>
      <c r="N13" s="46">
        <v>6000</v>
      </c>
    </row>
    <row r="14" spans="1:14" ht="15.75" customHeight="1">
      <c r="A14" s="66" t="s">
        <v>24</v>
      </c>
      <c r="B14" s="60">
        <v>340</v>
      </c>
      <c r="C14" s="53">
        <v>210175</v>
      </c>
      <c r="D14" s="60">
        <v>372</v>
      </c>
      <c r="E14" s="53">
        <v>239613</v>
      </c>
      <c r="F14" s="15"/>
      <c r="G14" s="25">
        <f>G28*B14/B26</f>
        <v>19265.088207985144</v>
      </c>
      <c r="H14" s="26">
        <f>H28*C14/C26</f>
        <v>8205.438660073789</v>
      </c>
      <c r="I14" s="15"/>
      <c r="J14" s="43">
        <v>27470</v>
      </c>
      <c r="K14" s="41">
        <v>6000</v>
      </c>
      <c r="M14" s="43">
        <v>23400</v>
      </c>
      <c r="N14" s="46">
        <v>6000</v>
      </c>
    </row>
    <row r="15" spans="1:14" ht="15.75" customHeight="1">
      <c r="A15" s="67" t="s">
        <v>25</v>
      </c>
      <c r="B15" s="59">
        <v>388</v>
      </c>
      <c r="C15" s="52">
        <v>589931</v>
      </c>
      <c r="D15" s="59">
        <v>396</v>
      </c>
      <c r="E15" s="52">
        <v>476250</v>
      </c>
      <c r="F15" s="9"/>
      <c r="G15" s="25">
        <f>G28*B15/B26</f>
        <v>21984.865366759517</v>
      </c>
      <c r="H15" s="26">
        <f>H28*C15/C26</f>
        <v>23031.486305107603</v>
      </c>
      <c r="I15" s="9"/>
      <c r="J15" s="43">
        <v>45020</v>
      </c>
      <c r="K15" s="41">
        <v>6000</v>
      </c>
      <c r="M15" s="43">
        <v>31970</v>
      </c>
      <c r="N15" s="46">
        <v>6000</v>
      </c>
    </row>
    <row r="16" spans="1:14" ht="15.75" customHeight="1">
      <c r="A16" s="66" t="s">
        <v>26</v>
      </c>
      <c r="B16" s="60">
        <v>480</v>
      </c>
      <c r="C16" s="53">
        <v>528020</v>
      </c>
      <c r="D16" s="60">
        <v>480</v>
      </c>
      <c r="E16" s="53">
        <v>536062</v>
      </c>
      <c r="F16" s="15"/>
      <c r="G16" s="25">
        <f>G28*B16/B26</f>
        <v>27197.771587743733</v>
      </c>
      <c r="H16" s="26">
        <f>H28*C16/C26</f>
        <v>20614.41998949524</v>
      </c>
      <c r="I16" s="15"/>
      <c r="J16" s="43">
        <v>47810</v>
      </c>
      <c r="K16" s="41">
        <v>6000</v>
      </c>
      <c r="M16" s="43">
        <v>37430</v>
      </c>
      <c r="N16" s="46">
        <v>6000</v>
      </c>
    </row>
    <row r="17" spans="1:14" ht="15.75" customHeight="1">
      <c r="A17" s="67" t="s">
        <v>27</v>
      </c>
      <c r="B17" s="59">
        <v>173</v>
      </c>
      <c r="C17" s="52">
        <v>540062</v>
      </c>
      <c r="D17" s="59">
        <v>178</v>
      </c>
      <c r="E17" s="52">
        <v>409485</v>
      </c>
      <c r="F17" s="9"/>
      <c r="G17" s="25">
        <f>G28*B17/B26</f>
        <v>9802.53017641597</v>
      </c>
      <c r="H17" s="26">
        <f>H28*C17/C26</f>
        <v>21084.551510107154</v>
      </c>
      <c r="I17" s="9"/>
      <c r="J17" s="43">
        <v>30890</v>
      </c>
      <c r="K17" s="41">
        <v>6000</v>
      </c>
      <c r="M17" s="43">
        <v>20600</v>
      </c>
      <c r="N17" s="46">
        <v>6000</v>
      </c>
    </row>
    <row r="18" spans="1:14" ht="15.75" customHeight="1">
      <c r="A18" s="66" t="s">
        <v>28</v>
      </c>
      <c r="B18" s="60">
        <v>118</v>
      </c>
      <c r="C18" s="53">
        <v>216252</v>
      </c>
      <c r="D18" s="60">
        <v>116</v>
      </c>
      <c r="E18" s="53">
        <v>276941</v>
      </c>
      <c r="F18" s="15"/>
      <c r="G18" s="25">
        <f>G28*B18/B26</f>
        <v>6686.118848653668</v>
      </c>
      <c r="H18" s="26">
        <f>H28*C18/C26</f>
        <v>8442.690715443212</v>
      </c>
      <c r="I18" s="15"/>
      <c r="J18" s="43">
        <v>15130</v>
      </c>
      <c r="K18" s="41">
        <v>6000</v>
      </c>
      <c r="M18" s="43">
        <v>13740</v>
      </c>
      <c r="N18" s="46">
        <v>6000</v>
      </c>
    </row>
    <row r="19" spans="1:14" ht="15.75" customHeight="1">
      <c r="A19" s="67" t="s">
        <v>29</v>
      </c>
      <c r="B19" s="59">
        <v>186</v>
      </c>
      <c r="C19" s="52">
        <v>333674</v>
      </c>
      <c r="D19" s="59">
        <v>183</v>
      </c>
      <c r="E19" s="52">
        <v>416969</v>
      </c>
      <c r="F19" s="9"/>
      <c r="G19" s="25">
        <f>G28*B19/B26</f>
        <v>10539.136490250696</v>
      </c>
      <c r="H19" s="26">
        <f>H28*C19/C26</f>
        <v>13026.961053700305</v>
      </c>
      <c r="I19" s="9"/>
      <c r="J19" s="43">
        <v>23570</v>
      </c>
      <c r="K19" s="41">
        <v>6000</v>
      </c>
      <c r="M19" s="43">
        <v>21050</v>
      </c>
      <c r="N19" s="46">
        <v>6000</v>
      </c>
    </row>
    <row r="20" spans="1:14" ht="15.75" customHeight="1">
      <c r="A20" s="66" t="s">
        <v>30</v>
      </c>
      <c r="B20" s="60">
        <v>201</v>
      </c>
      <c r="C20" s="53">
        <v>638661</v>
      </c>
      <c r="D20" s="60">
        <v>200</v>
      </c>
      <c r="E20" s="53">
        <v>598952</v>
      </c>
      <c r="F20" s="15"/>
      <c r="G20" s="25">
        <f>G28*B20/B26</f>
        <v>11389.066852367689</v>
      </c>
      <c r="H20" s="26">
        <f>H28*C20/C26</f>
        <v>24933.95342015647</v>
      </c>
      <c r="I20" s="15"/>
      <c r="J20" s="43">
        <v>36320</v>
      </c>
      <c r="K20" s="41">
        <v>6000</v>
      </c>
      <c r="M20" s="43">
        <v>27570</v>
      </c>
      <c r="N20" s="46">
        <v>6000</v>
      </c>
    </row>
    <row r="21" spans="1:14" ht="15.75" customHeight="1">
      <c r="A21" s="67" t="s">
        <v>31</v>
      </c>
      <c r="B21" s="59">
        <v>124</v>
      </c>
      <c r="C21" s="52">
        <v>133914</v>
      </c>
      <c r="D21" s="59">
        <v>124</v>
      </c>
      <c r="E21" s="52">
        <v>65979</v>
      </c>
      <c r="F21" s="9"/>
      <c r="G21" s="25">
        <f>G28*B21/B26</f>
        <v>7026.090993500464</v>
      </c>
      <c r="H21" s="26">
        <f>H28*C21/C26</f>
        <v>5228.134234448062</v>
      </c>
      <c r="I21" s="9"/>
      <c r="J21" s="43">
        <v>12250</v>
      </c>
      <c r="K21" s="41">
        <v>6000</v>
      </c>
      <c r="M21" s="43">
        <v>7360</v>
      </c>
      <c r="N21" s="46">
        <v>6000</v>
      </c>
    </row>
    <row r="22" spans="1:14" ht="15.75" customHeight="1">
      <c r="A22" s="66" t="s">
        <v>32</v>
      </c>
      <c r="B22" s="60">
        <v>477</v>
      </c>
      <c r="C22" s="53">
        <v>655038</v>
      </c>
      <c r="D22" s="60">
        <v>494</v>
      </c>
      <c r="E22" s="53">
        <v>625426</v>
      </c>
      <c r="F22" s="15"/>
      <c r="G22" s="25">
        <f>G28*B22/B26</f>
        <v>27027.785515320335</v>
      </c>
      <c r="H22" s="26">
        <f>H28*C22/C26</f>
        <v>25573.327603270678</v>
      </c>
      <c r="I22" s="15"/>
      <c r="J22" s="43">
        <v>52600</v>
      </c>
      <c r="K22" s="41">
        <v>6000</v>
      </c>
      <c r="M22" s="43">
        <v>40870</v>
      </c>
      <c r="N22" s="46">
        <v>6000</v>
      </c>
    </row>
    <row r="23" spans="1:14" ht="15.75" customHeight="1">
      <c r="A23" s="67" t="s">
        <v>33</v>
      </c>
      <c r="B23" s="59">
        <v>155</v>
      </c>
      <c r="C23" s="52">
        <v>157157</v>
      </c>
      <c r="D23" s="59">
        <v>161</v>
      </c>
      <c r="E23" s="52">
        <v>164372</v>
      </c>
      <c r="F23" s="9"/>
      <c r="G23" s="25">
        <f>G28*B23/B26</f>
        <v>8782.61374187558</v>
      </c>
      <c r="H23" s="26">
        <f>H28*C23/C26</f>
        <v>6135.563808736608</v>
      </c>
      <c r="I23" s="9"/>
      <c r="J23" s="43">
        <v>14920</v>
      </c>
      <c r="K23" s="41">
        <v>6000</v>
      </c>
      <c r="M23" s="43">
        <v>12060</v>
      </c>
      <c r="N23" s="46">
        <v>6000</v>
      </c>
    </row>
    <row r="24" spans="1:14" ht="15.75" customHeight="1">
      <c r="A24" s="66" t="s">
        <v>34</v>
      </c>
      <c r="B24" s="60">
        <v>110</v>
      </c>
      <c r="C24" s="53">
        <v>147417</v>
      </c>
      <c r="D24" s="60">
        <v>109</v>
      </c>
      <c r="E24" s="53">
        <v>210433</v>
      </c>
      <c r="F24" s="15"/>
      <c r="G24" s="25">
        <f>G28*B24/B26</f>
        <v>6232.822655524606</v>
      </c>
      <c r="H24" s="26">
        <f>H28*C24/C26</f>
        <v>5755.304631626491</v>
      </c>
      <c r="I24" s="15"/>
      <c r="J24" s="43">
        <v>11990</v>
      </c>
      <c r="K24" s="41">
        <v>6000</v>
      </c>
      <c r="M24" s="43">
        <v>11330</v>
      </c>
      <c r="N24" s="46">
        <v>6000</v>
      </c>
    </row>
    <row r="25" spans="1:14" ht="15.75" customHeight="1" thickBot="1">
      <c r="A25" s="67" t="s">
        <v>35</v>
      </c>
      <c r="B25" s="59">
        <v>131</v>
      </c>
      <c r="C25" s="52">
        <v>209901</v>
      </c>
      <c r="D25" s="59">
        <v>128</v>
      </c>
      <c r="E25" s="52">
        <v>203189</v>
      </c>
      <c r="F25" s="9"/>
      <c r="G25" s="25">
        <f>G28*B25/B26</f>
        <v>7422.725162488394</v>
      </c>
      <c r="H25" s="26">
        <f>H28*C25/C26</f>
        <v>8194.741430656113</v>
      </c>
      <c r="I25" s="9"/>
      <c r="J25" s="43">
        <v>15620</v>
      </c>
      <c r="K25" s="41">
        <v>6000</v>
      </c>
      <c r="M25" s="43">
        <v>11900</v>
      </c>
      <c r="N25" s="46">
        <v>6000</v>
      </c>
    </row>
    <row r="26" spans="1:14" ht="15.75" customHeight="1" thickBot="1">
      <c r="A26" s="1"/>
      <c r="B26" s="19">
        <f>SUM(B5:B25)</f>
        <v>4308</v>
      </c>
      <c r="C26" s="63">
        <f>SUM(C5:C25)</f>
        <v>6252404</v>
      </c>
      <c r="D26" s="61">
        <f>SUM(D5:D25)</f>
        <v>4455</v>
      </c>
      <c r="E26" s="5">
        <f>SUM(E5:E25)</f>
        <v>5922223</v>
      </c>
      <c r="F26" s="16"/>
      <c r="G26" s="5">
        <f>SUM(G5:G25)</f>
        <v>244100</v>
      </c>
      <c r="H26" s="5">
        <f>SUM(H5:H25)</f>
        <v>244099.99999999997</v>
      </c>
      <c r="I26" s="16"/>
      <c r="J26" s="21">
        <f>SUM(J5:J25)</f>
        <v>488199.70345945784</v>
      </c>
      <c r="K26" s="5">
        <f>SUM(K5:K25)</f>
        <v>126000</v>
      </c>
      <c r="M26" s="47">
        <f>SUM(M5:M25)</f>
        <v>377600</v>
      </c>
      <c r="N26" s="47">
        <f>SUM(N5:N25)</f>
        <v>126000</v>
      </c>
    </row>
    <row r="27" spans="1:14" ht="7.5" customHeight="1">
      <c r="A27" s="1"/>
      <c r="B27" s="2"/>
      <c r="C27" s="2"/>
      <c r="D27" s="27"/>
      <c r="E27" s="27"/>
      <c r="F27" s="9"/>
      <c r="G27" s="6"/>
      <c r="H27" s="6"/>
      <c r="I27" s="9"/>
      <c r="J27" s="6"/>
      <c r="K27" s="6"/>
      <c r="L27" s="34"/>
      <c r="N27" s="6"/>
    </row>
    <row r="28" spans="1:14" ht="15.75" customHeight="1">
      <c r="A28" s="69" t="s">
        <v>2</v>
      </c>
      <c r="B28" s="69"/>
      <c r="C28" s="69"/>
      <c r="D28" s="27"/>
      <c r="E28" s="27"/>
      <c r="F28" s="17"/>
      <c r="G28" s="24">
        <v>244100</v>
      </c>
      <c r="H28" s="24">
        <v>244100</v>
      </c>
      <c r="I28" s="17"/>
      <c r="J28" s="24">
        <v>488200</v>
      </c>
      <c r="K28" s="24">
        <v>126000</v>
      </c>
      <c r="L28" s="35"/>
      <c r="M28" s="35"/>
      <c r="N28"/>
    </row>
    <row r="29" spans="1:14" ht="5.25" customHeight="1">
      <c r="A29" s="1"/>
      <c r="B29" s="2"/>
      <c r="C29" s="2"/>
      <c r="D29" s="2"/>
      <c r="E29" s="2"/>
      <c r="F29" s="9"/>
      <c r="G29" s="7"/>
      <c r="H29" s="2"/>
      <c r="I29" s="9"/>
      <c r="J29" s="7"/>
      <c r="K29" s="1"/>
      <c r="L29" s="31"/>
      <c r="N29" s="1"/>
    </row>
    <row r="30" spans="1:14" ht="15.75" customHeight="1">
      <c r="A30" s="28" t="s">
        <v>36</v>
      </c>
      <c r="B30" s="2"/>
      <c r="C30" s="2"/>
      <c r="D30" s="2"/>
      <c r="E30" s="2"/>
      <c r="F30" s="9"/>
      <c r="G30" s="2"/>
      <c r="H30" s="1"/>
      <c r="I30" s="9"/>
      <c r="J30" s="1"/>
      <c r="K30" s="1"/>
      <c r="L30" s="31"/>
      <c r="N30" s="1"/>
    </row>
    <row r="31" spans="1:14" ht="15.75" customHeight="1">
      <c r="A31" s="1" t="s">
        <v>41</v>
      </c>
      <c r="B31" s="2"/>
      <c r="C31" s="2"/>
      <c r="D31" s="2"/>
      <c r="E31" s="2"/>
      <c r="F31" s="9"/>
      <c r="G31" s="1"/>
      <c r="H31" s="1"/>
      <c r="I31" s="9"/>
      <c r="J31" s="48"/>
      <c r="K31" s="1"/>
      <c r="L31" s="31"/>
      <c r="N31" s="1"/>
    </row>
    <row r="32" spans="1:14" ht="15.75" customHeight="1">
      <c r="A32" s="1" t="s">
        <v>7</v>
      </c>
      <c r="B32" s="2"/>
      <c r="C32" s="2"/>
      <c r="D32" s="2"/>
      <c r="E32" s="2"/>
      <c r="F32" s="9"/>
      <c r="G32" s="1"/>
      <c r="H32" s="1"/>
      <c r="I32" s="9"/>
      <c r="J32" s="1"/>
      <c r="K32" s="1"/>
      <c r="L32" s="31"/>
      <c r="N32" s="1"/>
    </row>
    <row r="33" spans="1:14" ht="15.75" customHeight="1">
      <c r="A33" s="23" t="s">
        <v>3</v>
      </c>
      <c r="B33" s="2" t="s">
        <v>14</v>
      </c>
      <c r="C33" s="2"/>
      <c r="D33" s="2"/>
      <c r="E33" s="2"/>
      <c r="F33" s="9"/>
      <c r="G33" s="1"/>
      <c r="H33" s="1"/>
      <c r="I33" s="9"/>
      <c r="J33" s="1"/>
      <c r="K33" s="1"/>
      <c r="L33" s="31"/>
      <c r="N33" s="1"/>
    </row>
    <row r="34" spans="1:14" ht="14.25" customHeight="1">
      <c r="A34" s="1"/>
      <c r="B34" s="2" t="s">
        <v>13</v>
      </c>
      <c r="C34" s="2"/>
      <c r="D34" s="2"/>
      <c r="E34" s="2"/>
      <c r="F34" s="9"/>
      <c r="G34" s="1"/>
      <c r="H34" s="1"/>
      <c r="I34" s="9"/>
      <c r="J34" s="1"/>
      <c r="K34" s="1"/>
      <c r="L34" s="31"/>
      <c r="N34" s="1"/>
    </row>
    <row r="35" spans="1:14" ht="15.75" customHeight="1">
      <c r="A35" s="1" t="s">
        <v>1</v>
      </c>
      <c r="B35" s="2"/>
      <c r="C35" s="2"/>
      <c r="D35" s="3"/>
      <c r="E35" s="3"/>
      <c r="F35" s="9"/>
      <c r="G35" s="1"/>
      <c r="H35" s="1"/>
      <c r="I35" s="9"/>
      <c r="J35" s="1"/>
      <c r="K35" s="1"/>
      <c r="L35" s="31"/>
      <c r="N35" s="1"/>
    </row>
  </sheetData>
  <sheetProtection/>
  <mergeCells count="6">
    <mergeCell ref="M2:N2"/>
    <mergeCell ref="A28:C28"/>
    <mergeCell ref="J2:K2"/>
    <mergeCell ref="J3:K3"/>
    <mergeCell ref="G2:H2"/>
    <mergeCell ref="G3:H3"/>
  </mergeCells>
  <printOptions/>
  <pageMargins left="0.5905511811023623" right="0" top="0.3937007874015748" bottom="0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Diakonie ČCE - hospic CITADELA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Ing.Miloslav Běťák</dc:creator>
  <cp:keywords/>
  <dc:description/>
  <cp:lastModifiedBy>JANA D.</cp:lastModifiedBy>
  <cp:lastPrinted>2018-07-23T13:52:33Z</cp:lastPrinted>
  <dcterms:created xsi:type="dcterms:W3CDTF">2006-10-06T05:32:44Z</dcterms:created>
  <dcterms:modified xsi:type="dcterms:W3CDTF">2018-07-23T15:19:50Z</dcterms:modified>
  <cp:category/>
  <cp:version/>
  <cp:contentType/>
  <cp:contentStatus/>
</cp:coreProperties>
</file>